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(23.05.15)\지표별 행정데이터(다운로드자료)\6. 청소년 상담,복지활동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1" l="1"/>
  <c r="C39" i="1" l="1"/>
  <c r="C36" i="1"/>
  <c r="C38" i="1" s="1"/>
  <c r="T35" i="1"/>
  <c r="S35" i="1"/>
  <c r="R35" i="1"/>
  <c r="Q35" i="1"/>
  <c r="P35" i="1"/>
  <c r="O35" i="1"/>
  <c r="N35" i="1"/>
  <c r="M35" i="1"/>
  <c r="L35" i="1"/>
  <c r="J35" i="1"/>
  <c r="I35" i="1"/>
  <c r="H35" i="1"/>
  <c r="G35" i="1"/>
  <c r="F35" i="1"/>
  <c r="E35" i="1"/>
  <c r="D35" i="1"/>
  <c r="C35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2" i="1"/>
  <c r="C34" i="1" s="1"/>
  <c r="T31" i="1"/>
  <c r="S31" i="1"/>
  <c r="R31" i="1"/>
  <c r="Q31" i="1"/>
  <c r="P31" i="1"/>
  <c r="O31" i="1"/>
  <c r="N31" i="1"/>
  <c r="M31" i="1"/>
  <c r="L31" i="1"/>
  <c r="J31" i="1"/>
  <c r="I31" i="1"/>
  <c r="H31" i="1"/>
  <c r="G31" i="1"/>
  <c r="F31" i="1"/>
  <c r="E31" i="1"/>
  <c r="D31" i="1"/>
  <c r="C31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28" i="1"/>
  <c r="C30" i="1" s="1"/>
  <c r="T27" i="1"/>
  <c r="S27" i="1"/>
  <c r="R27" i="1"/>
  <c r="Q27" i="1"/>
  <c r="P27" i="1"/>
  <c r="O27" i="1"/>
  <c r="N27" i="1"/>
  <c r="M27" i="1"/>
  <c r="L27" i="1"/>
  <c r="J27" i="1"/>
  <c r="I27" i="1"/>
  <c r="H27" i="1"/>
  <c r="G27" i="1"/>
  <c r="F27" i="1"/>
  <c r="E27" i="1"/>
  <c r="D27" i="1"/>
  <c r="C27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4" i="1"/>
  <c r="C26" i="1" s="1"/>
  <c r="T23" i="1"/>
  <c r="S23" i="1"/>
  <c r="R23" i="1"/>
  <c r="Q23" i="1"/>
  <c r="P23" i="1"/>
  <c r="O23" i="1"/>
  <c r="N23" i="1"/>
  <c r="M23" i="1"/>
  <c r="L23" i="1"/>
  <c r="J23" i="1"/>
  <c r="I23" i="1"/>
  <c r="H23" i="1"/>
  <c r="G23" i="1"/>
  <c r="F23" i="1"/>
  <c r="E23" i="1"/>
  <c r="D23" i="1"/>
  <c r="C23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0" i="1"/>
  <c r="C22" i="1" s="1"/>
  <c r="T19" i="1"/>
  <c r="S19" i="1"/>
  <c r="R19" i="1"/>
  <c r="Q19" i="1"/>
  <c r="P19" i="1"/>
  <c r="O19" i="1"/>
  <c r="N19" i="1"/>
  <c r="M19" i="1"/>
  <c r="L19" i="1"/>
  <c r="J19" i="1"/>
  <c r="I19" i="1"/>
  <c r="H19" i="1"/>
  <c r="G19" i="1"/>
  <c r="F19" i="1"/>
  <c r="E19" i="1"/>
  <c r="D19" i="1"/>
  <c r="C19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6" i="1"/>
  <c r="C18" i="1" s="1"/>
  <c r="T15" i="1"/>
  <c r="S15" i="1"/>
  <c r="R15" i="1"/>
  <c r="Q15" i="1"/>
  <c r="P15" i="1"/>
  <c r="O15" i="1"/>
  <c r="N15" i="1"/>
  <c r="M15" i="1"/>
  <c r="L15" i="1"/>
  <c r="J15" i="1"/>
  <c r="I15" i="1"/>
  <c r="H15" i="1"/>
  <c r="G15" i="1"/>
  <c r="F15" i="1"/>
  <c r="E15" i="1"/>
  <c r="D15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3" i="1"/>
  <c r="C15" i="1" s="1"/>
  <c r="C12" i="1"/>
  <c r="C14" i="1" s="1"/>
  <c r="T11" i="1"/>
  <c r="S11" i="1"/>
  <c r="R11" i="1"/>
  <c r="Q11" i="1"/>
  <c r="P11" i="1"/>
  <c r="O11" i="1"/>
  <c r="N11" i="1"/>
  <c r="M11" i="1"/>
  <c r="L11" i="1"/>
  <c r="J11" i="1"/>
  <c r="I11" i="1"/>
  <c r="H11" i="1"/>
  <c r="G11" i="1"/>
  <c r="F11" i="1"/>
  <c r="E11" i="1"/>
  <c r="D11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9" i="1"/>
  <c r="C11" i="1" s="1"/>
  <c r="C8" i="1"/>
  <c r="C10" i="1" s="1"/>
  <c r="T7" i="1"/>
  <c r="S7" i="1"/>
  <c r="R7" i="1"/>
  <c r="Q7" i="1"/>
  <c r="P7" i="1"/>
  <c r="O7" i="1"/>
  <c r="N7" i="1"/>
  <c r="M7" i="1"/>
  <c r="L7" i="1"/>
  <c r="J7" i="1"/>
  <c r="I7" i="1"/>
  <c r="H7" i="1"/>
  <c r="G7" i="1"/>
  <c r="F7" i="1"/>
  <c r="E7" i="1"/>
  <c r="D7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5" i="1"/>
  <c r="C7" i="1" s="1"/>
  <c r="C4" i="1"/>
  <c r="C6" i="1" s="1"/>
</calcChain>
</file>

<file path=xl/sharedStrings.xml><?xml version="1.0" encoding="utf-8"?>
<sst xmlns="http://schemas.openxmlformats.org/spreadsheetml/2006/main" count="71" uniqueCount="28">
  <si>
    <t>(단위 : 개소, %)</t>
    <phoneticPr fontId="1" type="noConversion"/>
  </si>
  <si>
    <t>연도</t>
    <phoneticPr fontId="1" type="noConversion"/>
  </si>
  <si>
    <t>지역</t>
  </si>
  <si>
    <t>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</si>
  <si>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</si>
  <si>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</si>
  <si>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</si>
  <si>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</si>
  <si>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</si>
  <si>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</si>
  <si>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</si>
  <si>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</si>
  <si>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</si>
  <si>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</si>
  <si>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</si>
  <si>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</si>
  <si>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</si>
  <si>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</si>
  <si>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</si>
  <si>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</si>
  <si>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</si>
  <si>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시·도</t>
  </si>
  <si>
    <t>시·군·구</t>
  </si>
  <si>
    <t>-</t>
    <phoneticPr fontId="1" type="noConversion"/>
  </si>
  <si>
    <t>설치율</t>
  </si>
  <si>
    <t>-</t>
  </si>
  <si>
    <r>
      <t xml:space="preserve">* 자료출처 : 여성가족부, </t>
    </r>
    <r>
      <rPr>
        <sz val="9"/>
        <color theme="1"/>
        <rFont val="맑은 고딕"/>
        <family val="3"/>
        <charset val="129"/>
      </rPr>
      <t>「시·도 및 시·군·구 청소년상담복지센터 설치 현황」</t>
    </r>
    <phoneticPr fontId="1" type="noConversion"/>
  </si>
  <si>
    <r>
      <t>시</t>
    </r>
    <r>
      <rPr>
        <b/>
        <sz val="14"/>
        <color theme="1"/>
        <rFont val="맑은 고딕"/>
        <family val="3"/>
        <charset val="129"/>
      </rPr>
      <t>·도 및 시·군·구 청소년상담복지센터 설치 현황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</si>
</sst>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\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b/>
      <sz val="9"/>
      <color rgb="FF000000"/>
      <name val="한양중고딕\"/>
      <family val="3"/>
      <charset val="129"/>
    </font>
    <font>
      <b/>
      <sz val="9"/>
      <color theme="1"/>
      <name val="맑은 고딕"/>
      <family val="2"/>
      <charset val="129"/>
      <scheme val="minor"/>
    </font>
    <font>
      <b/>
      <sz val="9"/>
      <color rgb="FF000000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4" fillId="0" borderId="1" xfId="0" quotePrefix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2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4"/>
  <sheetViews>
    <sheetView tabSelected="1" topLeftCell="A17" zoomScale="70" zoomScaleNormal="70" workbookViewId="0">
      <selection activeCell="W33" sqref="W33"/>
    </sheetView>
  </sheetViews>
  <sheetFormatPr defaultColWidth="11.625" defaultRowHeight="27" customHeight="1"/>
  <cols>
    <col min="1" max="16384" width="11.625" style="4"/>
  </cols>
  <sheetData>
    <row r="1" spans="1:22" s="3" customFormat="1" ht="27" customHeight="1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2" ht="27" customHeight="1">
      <c r="T2" s="5" t="s">
        <v>0</v>
      </c>
    </row>
    <row r="3" spans="1:22" s="9" customFormat="1" ht="27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8" t="s">
        <v>14</v>
      </c>
      <c r="O3" s="8" t="s">
        <v>15</v>
      </c>
      <c r="P3" s="8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V3" s="10"/>
    </row>
    <row r="4" spans="1:22" ht="27" customHeight="1">
      <c r="A4" s="8">
        <v>2013</v>
      </c>
      <c r="B4" s="1" t="s">
        <v>21</v>
      </c>
      <c r="C4" s="1">
        <f>SUM(D4:T4)</f>
        <v>17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6">
        <v>1</v>
      </c>
      <c r="L4" s="1">
        <v>1</v>
      </c>
      <c r="M4" s="1">
        <v>1</v>
      </c>
      <c r="N4" s="1">
        <v>1</v>
      </c>
      <c r="O4" s="1">
        <v>1</v>
      </c>
      <c r="P4" s="1">
        <v>1</v>
      </c>
      <c r="Q4" s="1">
        <v>1</v>
      </c>
      <c r="R4" s="1">
        <v>1</v>
      </c>
      <c r="S4" s="1">
        <v>1</v>
      </c>
      <c r="T4" s="1">
        <v>1</v>
      </c>
    </row>
    <row r="5" spans="1:22" ht="27" customHeight="1">
      <c r="A5" s="8"/>
      <c r="B5" s="1" t="s">
        <v>22</v>
      </c>
      <c r="C5" s="1">
        <f>SUM(D5:T5)</f>
        <v>173</v>
      </c>
      <c r="D5" s="1">
        <v>21</v>
      </c>
      <c r="E5" s="1">
        <v>5</v>
      </c>
      <c r="F5" s="1">
        <v>1</v>
      </c>
      <c r="G5" s="1">
        <v>7</v>
      </c>
      <c r="H5" s="1">
        <v>3</v>
      </c>
      <c r="I5" s="1">
        <v>1</v>
      </c>
      <c r="J5" s="1">
        <v>3</v>
      </c>
      <c r="K5" s="6" t="s">
        <v>23</v>
      </c>
      <c r="L5" s="1">
        <v>9</v>
      </c>
      <c r="M5" s="1">
        <v>31</v>
      </c>
      <c r="N5" s="1">
        <v>10</v>
      </c>
      <c r="O5" s="1">
        <v>15</v>
      </c>
      <c r="P5" s="1">
        <v>14</v>
      </c>
      <c r="Q5" s="1">
        <v>19</v>
      </c>
      <c r="R5" s="1">
        <v>13</v>
      </c>
      <c r="S5" s="1">
        <v>20</v>
      </c>
      <c r="T5" s="1">
        <v>1</v>
      </c>
    </row>
    <row r="6" spans="1:22" ht="27" customHeight="1">
      <c r="A6" s="8"/>
      <c r="B6" s="1" t="s">
        <v>3</v>
      </c>
      <c r="C6" s="1">
        <f>SUM(C4:C5)</f>
        <v>190</v>
      </c>
      <c r="D6" s="1">
        <f t="shared" ref="D6:T6" si="0">SUM(D4:D5)</f>
        <v>22</v>
      </c>
      <c r="E6" s="1">
        <f t="shared" si="0"/>
        <v>6</v>
      </c>
      <c r="F6" s="1">
        <f t="shared" si="0"/>
        <v>2</v>
      </c>
      <c r="G6" s="1">
        <f t="shared" si="0"/>
        <v>8</v>
      </c>
      <c r="H6" s="1">
        <f t="shared" si="0"/>
        <v>4</v>
      </c>
      <c r="I6" s="1">
        <f t="shared" si="0"/>
        <v>2</v>
      </c>
      <c r="J6" s="1">
        <f t="shared" si="0"/>
        <v>4</v>
      </c>
      <c r="K6" s="1">
        <f t="shared" si="0"/>
        <v>1</v>
      </c>
      <c r="L6" s="1">
        <f t="shared" si="0"/>
        <v>10</v>
      </c>
      <c r="M6" s="1">
        <f t="shared" si="0"/>
        <v>32</v>
      </c>
      <c r="N6" s="1">
        <f t="shared" si="0"/>
        <v>11</v>
      </c>
      <c r="O6" s="1">
        <f t="shared" si="0"/>
        <v>16</v>
      </c>
      <c r="P6" s="1">
        <f t="shared" si="0"/>
        <v>15</v>
      </c>
      <c r="Q6" s="1">
        <f t="shared" si="0"/>
        <v>20</v>
      </c>
      <c r="R6" s="1">
        <f t="shared" si="0"/>
        <v>14</v>
      </c>
      <c r="S6" s="1">
        <f t="shared" si="0"/>
        <v>21</v>
      </c>
      <c r="T6" s="1">
        <f t="shared" si="0"/>
        <v>2</v>
      </c>
    </row>
    <row r="7" spans="1:22" ht="27" customHeight="1">
      <c r="A7" s="8"/>
      <c r="B7" s="1" t="s">
        <v>24</v>
      </c>
      <c r="C7" s="2">
        <f>C5/228*100</f>
        <v>75.877192982456137</v>
      </c>
      <c r="D7" s="2">
        <f>D5/25*100</f>
        <v>84</v>
      </c>
      <c r="E7" s="2">
        <f>E5/16*100</f>
        <v>31.25</v>
      </c>
      <c r="F7" s="2">
        <f>F5/8*100</f>
        <v>12.5</v>
      </c>
      <c r="G7" s="2">
        <f>G5/10*100</f>
        <v>70</v>
      </c>
      <c r="H7" s="2">
        <f>H5/5*100</f>
        <v>60</v>
      </c>
      <c r="I7" s="2">
        <f>I5/5*100</f>
        <v>20</v>
      </c>
      <c r="J7" s="2">
        <f>J5/5*100</f>
        <v>60</v>
      </c>
      <c r="K7" s="2">
        <v>100</v>
      </c>
      <c r="L7" s="2">
        <f>L5/31*100</f>
        <v>29.032258064516132</v>
      </c>
      <c r="M7" s="2">
        <f>M5/18*100</f>
        <v>172.22222222222223</v>
      </c>
      <c r="N7" s="2">
        <f>N5/11*100</f>
        <v>90.909090909090907</v>
      </c>
      <c r="O7" s="2">
        <f>O5/15*100</f>
        <v>100</v>
      </c>
      <c r="P7" s="2">
        <f>P5/14*100</f>
        <v>100</v>
      </c>
      <c r="Q7" s="2">
        <f>Q5/22*100</f>
        <v>86.36363636363636</v>
      </c>
      <c r="R7" s="2">
        <f>R5/23*100</f>
        <v>56.521739130434781</v>
      </c>
      <c r="S7" s="2">
        <f>S5/18*100</f>
        <v>111.11111111111111</v>
      </c>
      <c r="T7" s="2">
        <f>T5/2*100</f>
        <v>50</v>
      </c>
    </row>
    <row r="8" spans="1:22" ht="27" customHeight="1">
      <c r="A8" s="8">
        <v>2014</v>
      </c>
      <c r="B8" s="1" t="s">
        <v>21</v>
      </c>
      <c r="C8" s="1">
        <f>SUM(D8:T8)</f>
        <v>17</v>
      </c>
      <c r="D8" s="1">
        <v>1</v>
      </c>
      <c r="E8" s="1">
        <v>1</v>
      </c>
      <c r="F8" s="1">
        <v>1</v>
      </c>
      <c r="G8" s="1">
        <v>1</v>
      </c>
      <c r="H8" s="1">
        <v>1</v>
      </c>
      <c r="I8" s="1">
        <v>1</v>
      </c>
      <c r="J8" s="1">
        <v>1</v>
      </c>
      <c r="K8" s="1">
        <v>1</v>
      </c>
      <c r="L8" s="1">
        <v>1</v>
      </c>
      <c r="M8" s="1">
        <v>1</v>
      </c>
      <c r="N8" s="1">
        <v>1</v>
      </c>
      <c r="O8" s="1">
        <v>1</v>
      </c>
      <c r="P8" s="1">
        <v>1</v>
      </c>
      <c r="Q8" s="1">
        <v>1</v>
      </c>
      <c r="R8" s="1">
        <v>1</v>
      </c>
      <c r="S8" s="1">
        <v>1</v>
      </c>
      <c r="T8" s="1">
        <v>1</v>
      </c>
    </row>
    <row r="9" spans="1:22" ht="27" customHeight="1">
      <c r="A9" s="8"/>
      <c r="B9" s="1" t="s">
        <v>22</v>
      </c>
      <c r="C9" s="1">
        <f>SUM(D9:T9)</f>
        <v>179</v>
      </c>
      <c r="D9" s="1">
        <v>23</v>
      </c>
      <c r="E9" s="1">
        <v>4</v>
      </c>
      <c r="F9" s="1">
        <v>1</v>
      </c>
      <c r="G9" s="1">
        <v>7</v>
      </c>
      <c r="H9" s="1">
        <v>3</v>
      </c>
      <c r="I9" s="1">
        <v>1</v>
      </c>
      <c r="J9" s="1">
        <v>3</v>
      </c>
      <c r="K9" s="1" t="s">
        <v>25</v>
      </c>
      <c r="L9" s="1">
        <v>9</v>
      </c>
      <c r="M9" s="1">
        <v>31</v>
      </c>
      <c r="N9" s="1">
        <v>12</v>
      </c>
      <c r="O9" s="1">
        <v>15</v>
      </c>
      <c r="P9" s="1">
        <v>14</v>
      </c>
      <c r="Q9" s="1">
        <v>19</v>
      </c>
      <c r="R9" s="1">
        <v>16</v>
      </c>
      <c r="S9" s="1">
        <v>20</v>
      </c>
      <c r="T9" s="1">
        <v>1</v>
      </c>
    </row>
    <row r="10" spans="1:22" ht="27" customHeight="1">
      <c r="A10" s="8"/>
      <c r="B10" s="1" t="s">
        <v>3</v>
      </c>
      <c r="C10" s="1">
        <f>SUM(C8:C9)</f>
        <v>196</v>
      </c>
      <c r="D10" s="1">
        <f t="shared" ref="D10:T10" si="1">SUM(D8:D9)</f>
        <v>24</v>
      </c>
      <c r="E10" s="1">
        <f t="shared" si="1"/>
        <v>5</v>
      </c>
      <c r="F10" s="1">
        <f t="shared" si="1"/>
        <v>2</v>
      </c>
      <c r="G10" s="1">
        <f t="shared" si="1"/>
        <v>8</v>
      </c>
      <c r="H10" s="1">
        <f t="shared" si="1"/>
        <v>4</v>
      </c>
      <c r="I10" s="1">
        <f t="shared" si="1"/>
        <v>2</v>
      </c>
      <c r="J10" s="1">
        <f t="shared" si="1"/>
        <v>4</v>
      </c>
      <c r="K10" s="1">
        <f t="shared" si="1"/>
        <v>1</v>
      </c>
      <c r="L10" s="1">
        <f t="shared" si="1"/>
        <v>10</v>
      </c>
      <c r="M10" s="1">
        <f t="shared" si="1"/>
        <v>32</v>
      </c>
      <c r="N10" s="1">
        <f t="shared" si="1"/>
        <v>13</v>
      </c>
      <c r="O10" s="1">
        <f t="shared" si="1"/>
        <v>16</v>
      </c>
      <c r="P10" s="1">
        <f t="shared" si="1"/>
        <v>15</v>
      </c>
      <c r="Q10" s="1">
        <f t="shared" si="1"/>
        <v>20</v>
      </c>
      <c r="R10" s="1">
        <f t="shared" si="1"/>
        <v>17</v>
      </c>
      <c r="S10" s="1">
        <f t="shared" si="1"/>
        <v>21</v>
      </c>
      <c r="T10" s="1">
        <f t="shared" si="1"/>
        <v>2</v>
      </c>
    </row>
    <row r="11" spans="1:22" ht="27" customHeight="1">
      <c r="A11" s="8"/>
      <c r="B11" s="1" t="s">
        <v>24</v>
      </c>
      <c r="C11" s="2">
        <f>C9/228*100</f>
        <v>78.508771929824562</v>
      </c>
      <c r="D11" s="2">
        <f>D9/25*100</f>
        <v>92</v>
      </c>
      <c r="E11" s="2">
        <f>E9/16*100</f>
        <v>25</v>
      </c>
      <c r="F11" s="2">
        <f>F9/8*100</f>
        <v>12.5</v>
      </c>
      <c r="G11" s="2">
        <f>G9/10*100</f>
        <v>70</v>
      </c>
      <c r="H11" s="2">
        <f>H9/5*100</f>
        <v>60</v>
      </c>
      <c r="I11" s="2">
        <f>I9/5*100</f>
        <v>20</v>
      </c>
      <c r="J11" s="2">
        <f>J9/5*100</f>
        <v>60</v>
      </c>
      <c r="K11" s="2">
        <v>100</v>
      </c>
      <c r="L11" s="2">
        <f>L9/31*100</f>
        <v>29.032258064516132</v>
      </c>
      <c r="M11" s="2">
        <f>M9/18*100</f>
        <v>172.22222222222223</v>
      </c>
      <c r="N11" s="2">
        <f>N9/11*100</f>
        <v>109.09090909090908</v>
      </c>
      <c r="O11" s="2">
        <f>O9/15*100</f>
        <v>100</v>
      </c>
      <c r="P11" s="2">
        <f>P9/14*100</f>
        <v>100</v>
      </c>
      <c r="Q11" s="2">
        <f>Q9/22*100</f>
        <v>86.36363636363636</v>
      </c>
      <c r="R11" s="2">
        <f>R9/23*100</f>
        <v>69.565217391304344</v>
      </c>
      <c r="S11" s="2">
        <f>S9/18*100</f>
        <v>111.11111111111111</v>
      </c>
      <c r="T11" s="2">
        <f>T9/2*100</f>
        <v>50</v>
      </c>
    </row>
    <row r="12" spans="1:22" ht="27" customHeight="1">
      <c r="A12" s="8">
        <v>2015</v>
      </c>
      <c r="B12" s="1" t="s">
        <v>21</v>
      </c>
      <c r="C12" s="1">
        <f>SUM(D12:T12)</f>
        <v>17</v>
      </c>
      <c r="D12" s="1">
        <v>1</v>
      </c>
      <c r="E12" s="1">
        <v>1</v>
      </c>
      <c r="F12" s="1">
        <v>1</v>
      </c>
      <c r="G12" s="1">
        <v>1</v>
      </c>
      <c r="H12" s="1">
        <v>1</v>
      </c>
      <c r="I12" s="1">
        <v>1</v>
      </c>
      <c r="J12" s="1">
        <v>1</v>
      </c>
      <c r="K12" s="1">
        <v>1</v>
      </c>
      <c r="L12" s="1">
        <v>1</v>
      </c>
      <c r="M12" s="1">
        <v>1</v>
      </c>
      <c r="N12" s="1">
        <v>1</v>
      </c>
      <c r="O12" s="1">
        <v>1</v>
      </c>
      <c r="P12" s="1">
        <v>1</v>
      </c>
      <c r="Q12" s="1">
        <v>1</v>
      </c>
      <c r="R12" s="1">
        <v>1</v>
      </c>
      <c r="S12" s="1">
        <v>1</v>
      </c>
      <c r="T12" s="1">
        <v>1</v>
      </c>
    </row>
    <row r="13" spans="1:22" ht="27" customHeight="1">
      <c r="A13" s="8"/>
      <c r="B13" s="1" t="s">
        <v>22</v>
      </c>
      <c r="C13" s="1">
        <f>SUM(D13:T13)</f>
        <v>191</v>
      </c>
      <c r="D13" s="1">
        <v>24</v>
      </c>
      <c r="E13" s="1">
        <v>6</v>
      </c>
      <c r="F13" s="1">
        <v>2</v>
      </c>
      <c r="G13" s="1">
        <v>8</v>
      </c>
      <c r="H13" s="1">
        <v>4</v>
      </c>
      <c r="I13" s="1">
        <v>1</v>
      </c>
      <c r="J13" s="1">
        <v>4</v>
      </c>
      <c r="K13" s="1" t="s">
        <v>25</v>
      </c>
      <c r="L13" s="1">
        <v>31</v>
      </c>
      <c r="M13" s="1">
        <v>9</v>
      </c>
      <c r="N13" s="1">
        <v>12</v>
      </c>
      <c r="O13" s="1">
        <v>15</v>
      </c>
      <c r="P13" s="1">
        <v>14</v>
      </c>
      <c r="Q13" s="1">
        <v>22</v>
      </c>
      <c r="R13" s="1">
        <v>17</v>
      </c>
      <c r="S13" s="1">
        <v>20</v>
      </c>
      <c r="T13" s="1">
        <v>2</v>
      </c>
    </row>
    <row r="14" spans="1:22" ht="27" customHeight="1">
      <c r="A14" s="8"/>
      <c r="B14" s="1" t="s">
        <v>3</v>
      </c>
      <c r="C14" s="1">
        <f>SUM(C12:C13)</f>
        <v>208</v>
      </c>
      <c r="D14" s="1">
        <f t="shared" ref="D14:T14" si="2">SUM(D12:D13)</f>
        <v>25</v>
      </c>
      <c r="E14" s="1">
        <f t="shared" si="2"/>
        <v>7</v>
      </c>
      <c r="F14" s="1">
        <f t="shared" si="2"/>
        <v>3</v>
      </c>
      <c r="G14" s="1">
        <f t="shared" si="2"/>
        <v>9</v>
      </c>
      <c r="H14" s="1">
        <f t="shared" si="2"/>
        <v>5</v>
      </c>
      <c r="I14" s="1">
        <f t="shared" si="2"/>
        <v>2</v>
      </c>
      <c r="J14" s="1">
        <f t="shared" si="2"/>
        <v>5</v>
      </c>
      <c r="K14" s="1">
        <f t="shared" si="2"/>
        <v>1</v>
      </c>
      <c r="L14" s="1">
        <f t="shared" si="2"/>
        <v>32</v>
      </c>
      <c r="M14" s="1">
        <f t="shared" si="2"/>
        <v>10</v>
      </c>
      <c r="N14" s="1">
        <f t="shared" si="2"/>
        <v>13</v>
      </c>
      <c r="O14" s="1">
        <f t="shared" si="2"/>
        <v>16</v>
      </c>
      <c r="P14" s="1">
        <f t="shared" si="2"/>
        <v>15</v>
      </c>
      <c r="Q14" s="1">
        <f t="shared" si="2"/>
        <v>23</v>
      </c>
      <c r="R14" s="1">
        <f t="shared" si="2"/>
        <v>18</v>
      </c>
      <c r="S14" s="1">
        <f t="shared" si="2"/>
        <v>21</v>
      </c>
      <c r="T14" s="1">
        <f t="shared" si="2"/>
        <v>3</v>
      </c>
    </row>
    <row r="15" spans="1:22" ht="27" customHeight="1">
      <c r="A15" s="8"/>
      <c r="B15" s="1" t="s">
        <v>24</v>
      </c>
      <c r="C15" s="2">
        <f>C13/228*100</f>
        <v>83.771929824561411</v>
      </c>
      <c r="D15" s="2">
        <f>D13/25*100</f>
        <v>96</v>
      </c>
      <c r="E15" s="2">
        <f>E13/16*100</f>
        <v>37.5</v>
      </c>
      <c r="F15" s="2">
        <f>F13/8*100</f>
        <v>25</v>
      </c>
      <c r="G15" s="2">
        <f>G13/10*100</f>
        <v>80</v>
      </c>
      <c r="H15" s="2">
        <f>H13/5*100</f>
        <v>80</v>
      </c>
      <c r="I15" s="2">
        <f>I13/5*100</f>
        <v>20</v>
      </c>
      <c r="J15" s="2">
        <f>J13/5*100</f>
        <v>80</v>
      </c>
      <c r="K15" s="2">
        <v>100</v>
      </c>
      <c r="L15" s="2">
        <f>L13/31*100</f>
        <v>100</v>
      </c>
      <c r="M15" s="2">
        <f>M13/18*100</f>
        <v>50</v>
      </c>
      <c r="N15" s="2">
        <f>N13/11*100</f>
        <v>109.09090909090908</v>
      </c>
      <c r="O15" s="2">
        <f>O13/15*100</f>
        <v>100</v>
      </c>
      <c r="P15" s="2">
        <f>P13/14*100</f>
        <v>100</v>
      </c>
      <c r="Q15" s="2">
        <f>Q13/22*100</f>
        <v>100</v>
      </c>
      <c r="R15" s="2">
        <f>R13/23*100</f>
        <v>73.91304347826086</v>
      </c>
      <c r="S15" s="2">
        <f>S13/18*100</f>
        <v>111.11111111111111</v>
      </c>
      <c r="T15" s="2">
        <f>T13/2*100</f>
        <v>100</v>
      </c>
    </row>
    <row r="16" spans="1:22" ht="27" customHeight="1">
      <c r="A16" s="8">
        <v>2016</v>
      </c>
      <c r="B16" s="1" t="s">
        <v>21</v>
      </c>
      <c r="C16" s="1">
        <f>SUM(D16:T16)</f>
        <v>17</v>
      </c>
      <c r="D16" s="1">
        <v>1</v>
      </c>
      <c r="E16" s="1">
        <v>1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">
        <v>1</v>
      </c>
      <c r="M16" s="1">
        <v>1</v>
      </c>
      <c r="N16" s="1">
        <v>1</v>
      </c>
      <c r="O16" s="1">
        <v>1</v>
      </c>
      <c r="P16" s="1">
        <v>1</v>
      </c>
      <c r="Q16" s="1">
        <v>1</v>
      </c>
      <c r="R16" s="1">
        <v>1</v>
      </c>
      <c r="S16" s="1">
        <v>1</v>
      </c>
      <c r="T16" s="1">
        <v>1</v>
      </c>
    </row>
    <row r="17" spans="1:20" ht="27" customHeight="1">
      <c r="A17" s="8"/>
      <c r="B17" s="1" t="s">
        <v>22</v>
      </c>
      <c r="C17" s="1">
        <v>194</v>
      </c>
      <c r="D17" s="1">
        <v>24</v>
      </c>
      <c r="E17" s="1">
        <v>7</v>
      </c>
      <c r="F17" s="1">
        <v>2</v>
      </c>
      <c r="G17" s="1">
        <v>8</v>
      </c>
      <c r="H17" s="1">
        <v>4</v>
      </c>
      <c r="I17" s="1">
        <v>1</v>
      </c>
      <c r="J17" s="1">
        <v>4</v>
      </c>
      <c r="K17" s="1" t="s">
        <v>25</v>
      </c>
      <c r="L17" s="1">
        <v>31</v>
      </c>
      <c r="M17" s="1">
        <v>9</v>
      </c>
      <c r="N17" s="1">
        <v>12</v>
      </c>
      <c r="O17" s="1">
        <v>15</v>
      </c>
      <c r="P17" s="1">
        <v>14</v>
      </c>
      <c r="Q17" s="1">
        <v>22</v>
      </c>
      <c r="R17" s="1">
        <v>19</v>
      </c>
      <c r="S17" s="1">
        <v>20</v>
      </c>
      <c r="T17" s="1">
        <v>2</v>
      </c>
    </row>
    <row r="18" spans="1:20" ht="27" customHeight="1">
      <c r="A18" s="8"/>
      <c r="B18" s="1" t="s">
        <v>3</v>
      </c>
      <c r="C18" s="1">
        <f>SUM(C16:C17)</f>
        <v>211</v>
      </c>
      <c r="D18" s="1">
        <f t="shared" ref="D18:T18" si="3">SUM(D16:D17)</f>
        <v>25</v>
      </c>
      <c r="E18" s="1">
        <f t="shared" si="3"/>
        <v>8</v>
      </c>
      <c r="F18" s="1">
        <f t="shared" si="3"/>
        <v>3</v>
      </c>
      <c r="G18" s="1">
        <f t="shared" si="3"/>
        <v>9</v>
      </c>
      <c r="H18" s="1">
        <f t="shared" si="3"/>
        <v>5</v>
      </c>
      <c r="I18" s="1">
        <f t="shared" si="3"/>
        <v>2</v>
      </c>
      <c r="J18" s="1">
        <f t="shared" si="3"/>
        <v>5</v>
      </c>
      <c r="K18" s="1">
        <f t="shared" si="3"/>
        <v>1</v>
      </c>
      <c r="L18" s="1">
        <f t="shared" si="3"/>
        <v>32</v>
      </c>
      <c r="M18" s="1">
        <f t="shared" si="3"/>
        <v>10</v>
      </c>
      <c r="N18" s="1">
        <f t="shared" si="3"/>
        <v>13</v>
      </c>
      <c r="O18" s="1">
        <f t="shared" si="3"/>
        <v>16</v>
      </c>
      <c r="P18" s="1">
        <f t="shared" si="3"/>
        <v>15</v>
      </c>
      <c r="Q18" s="1">
        <f t="shared" si="3"/>
        <v>23</v>
      </c>
      <c r="R18" s="1">
        <f t="shared" si="3"/>
        <v>20</v>
      </c>
      <c r="S18" s="1">
        <f t="shared" si="3"/>
        <v>21</v>
      </c>
      <c r="T18" s="1">
        <f t="shared" si="3"/>
        <v>3</v>
      </c>
    </row>
    <row r="19" spans="1:20" ht="27" customHeight="1">
      <c r="A19" s="8"/>
      <c r="B19" s="1" t="s">
        <v>24</v>
      </c>
      <c r="C19" s="2">
        <f>C17/228*100</f>
        <v>85.087719298245617</v>
      </c>
      <c r="D19" s="2">
        <f>D17/25*100</f>
        <v>96</v>
      </c>
      <c r="E19" s="2">
        <f>E17/16*100</f>
        <v>43.75</v>
      </c>
      <c r="F19" s="2">
        <f>F17/8*100</f>
        <v>25</v>
      </c>
      <c r="G19" s="2">
        <f>G17/10*100</f>
        <v>80</v>
      </c>
      <c r="H19" s="2">
        <f>H17/5*100</f>
        <v>80</v>
      </c>
      <c r="I19" s="2">
        <f>I17/5*100</f>
        <v>20</v>
      </c>
      <c r="J19" s="2">
        <f>J17/5*100</f>
        <v>80</v>
      </c>
      <c r="K19" s="2">
        <v>100</v>
      </c>
      <c r="L19" s="2">
        <f>L17/31*100</f>
        <v>100</v>
      </c>
      <c r="M19" s="2">
        <f>M17/18*100</f>
        <v>50</v>
      </c>
      <c r="N19" s="2">
        <f>N17/11*100</f>
        <v>109.09090909090908</v>
      </c>
      <c r="O19" s="2">
        <f>O17/15*100</f>
        <v>100</v>
      </c>
      <c r="P19" s="2">
        <f>P17/14*100</f>
        <v>100</v>
      </c>
      <c r="Q19" s="2">
        <f>Q17/22*100</f>
        <v>100</v>
      </c>
      <c r="R19" s="2">
        <f>R17/23*100</f>
        <v>82.608695652173907</v>
      </c>
      <c r="S19" s="2">
        <f>S17/18*100</f>
        <v>111.11111111111111</v>
      </c>
      <c r="T19" s="2">
        <f>T17/2*100</f>
        <v>100</v>
      </c>
    </row>
    <row r="20" spans="1:20" ht="27" customHeight="1">
      <c r="A20" s="8">
        <v>2017</v>
      </c>
      <c r="B20" s="1" t="s">
        <v>21</v>
      </c>
      <c r="C20" s="1">
        <f>SUM(D20:T20)</f>
        <v>17</v>
      </c>
      <c r="D20" s="1">
        <v>1</v>
      </c>
      <c r="E20" s="1">
        <v>1</v>
      </c>
      <c r="F20" s="1">
        <v>1</v>
      </c>
      <c r="G20" s="1">
        <v>1</v>
      </c>
      <c r="H20" s="1">
        <v>1</v>
      </c>
      <c r="I20" s="1">
        <v>1</v>
      </c>
      <c r="J20" s="1">
        <v>1</v>
      </c>
      <c r="K20" s="1">
        <v>1</v>
      </c>
      <c r="L20" s="1">
        <v>1</v>
      </c>
      <c r="M20" s="1">
        <v>1</v>
      </c>
      <c r="N20" s="1">
        <v>1</v>
      </c>
      <c r="O20" s="1">
        <v>1</v>
      </c>
      <c r="P20" s="1">
        <v>1</v>
      </c>
      <c r="Q20" s="1">
        <v>1</v>
      </c>
      <c r="R20" s="1">
        <v>1</v>
      </c>
      <c r="S20" s="1">
        <v>1</v>
      </c>
      <c r="T20" s="1">
        <v>1</v>
      </c>
    </row>
    <row r="21" spans="1:20" ht="27" customHeight="1">
      <c r="A21" s="8"/>
      <c r="B21" s="1" t="s">
        <v>22</v>
      </c>
      <c r="C21" s="1">
        <v>205</v>
      </c>
      <c r="D21" s="1">
        <v>24</v>
      </c>
      <c r="E21" s="1">
        <v>10</v>
      </c>
      <c r="F21" s="1">
        <v>8</v>
      </c>
      <c r="G21" s="1">
        <v>8</v>
      </c>
      <c r="H21" s="1">
        <v>4</v>
      </c>
      <c r="I21" s="1">
        <v>2</v>
      </c>
      <c r="J21" s="1">
        <v>4</v>
      </c>
      <c r="K21" s="1" t="s">
        <v>25</v>
      </c>
      <c r="L21" s="1">
        <v>31</v>
      </c>
      <c r="M21" s="1">
        <v>9</v>
      </c>
      <c r="N21" s="1">
        <v>12</v>
      </c>
      <c r="O21" s="1">
        <v>15</v>
      </c>
      <c r="P21" s="1">
        <v>14</v>
      </c>
      <c r="Q21" s="1">
        <v>22</v>
      </c>
      <c r="R21" s="1">
        <v>20</v>
      </c>
      <c r="S21" s="1">
        <v>20</v>
      </c>
      <c r="T21" s="1">
        <v>2</v>
      </c>
    </row>
    <row r="22" spans="1:20" ht="27" customHeight="1">
      <c r="A22" s="8"/>
      <c r="B22" s="1" t="s">
        <v>3</v>
      </c>
      <c r="C22" s="1">
        <f>SUM(C20:C21)</f>
        <v>222</v>
      </c>
      <c r="D22" s="1">
        <f t="shared" ref="D22:T22" si="4">SUM(D20:D21)</f>
        <v>25</v>
      </c>
      <c r="E22" s="1">
        <f t="shared" si="4"/>
        <v>11</v>
      </c>
      <c r="F22" s="1">
        <f t="shared" si="4"/>
        <v>9</v>
      </c>
      <c r="G22" s="1">
        <f t="shared" si="4"/>
        <v>9</v>
      </c>
      <c r="H22" s="1">
        <f t="shared" si="4"/>
        <v>5</v>
      </c>
      <c r="I22" s="1">
        <f t="shared" si="4"/>
        <v>3</v>
      </c>
      <c r="J22" s="1">
        <f t="shared" si="4"/>
        <v>5</v>
      </c>
      <c r="K22" s="1">
        <f t="shared" si="4"/>
        <v>1</v>
      </c>
      <c r="L22" s="1">
        <f t="shared" si="4"/>
        <v>32</v>
      </c>
      <c r="M22" s="1">
        <f t="shared" si="4"/>
        <v>10</v>
      </c>
      <c r="N22" s="1">
        <f t="shared" si="4"/>
        <v>13</v>
      </c>
      <c r="O22" s="1">
        <f t="shared" si="4"/>
        <v>16</v>
      </c>
      <c r="P22" s="1">
        <f t="shared" si="4"/>
        <v>15</v>
      </c>
      <c r="Q22" s="1">
        <f t="shared" si="4"/>
        <v>23</v>
      </c>
      <c r="R22" s="1">
        <f t="shared" si="4"/>
        <v>21</v>
      </c>
      <c r="S22" s="1">
        <f t="shared" si="4"/>
        <v>21</v>
      </c>
      <c r="T22" s="1">
        <f t="shared" si="4"/>
        <v>3</v>
      </c>
    </row>
    <row r="23" spans="1:20" ht="27" customHeight="1">
      <c r="A23" s="8"/>
      <c r="B23" s="1" t="s">
        <v>24</v>
      </c>
      <c r="C23" s="2">
        <f>C21/228*100</f>
        <v>89.912280701754383</v>
      </c>
      <c r="D23" s="2">
        <f>D21/25*100</f>
        <v>96</v>
      </c>
      <c r="E23" s="2">
        <f>E21/16*100</f>
        <v>62.5</v>
      </c>
      <c r="F23" s="2">
        <f>F21/8*100</f>
        <v>100</v>
      </c>
      <c r="G23" s="2">
        <f>G21/10*100</f>
        <v>80</v>
      </c>
      <c r="H23" s="2">
        <f>H21/5*100</f>
        <v>80</v>
      </c>
      <c r="I23" s="2">
        <f>I21/5*100</f>
        <v>40</v>
      </c>
      <c r="J23" s="2">
        <f>J21/5*100</f>
        <v>80</v>
      </c>
      <c r="K23" s="2">
        <v>100</v>
      </c>
      <c r="L23" s="2">
        <f>L21/31*100</f>
        <v>100</v>
      </c>
      <c r="M23" s="2">
        <f>M21/18*100</f>
        <v>50</v>
      </c>
      <c r="N23" s="2">
        <f>N21/11*100</f>
        <v>109.09090909090908</v>
      </c>
      <c r="O23" s="2">
        <f>O21/15*100</f>
        <v>100</v>
      </c>
      <c r="P23" s="2">
        <f>P21/14*100</f>
        <v>100</v>
      </c>
      <c r="Q23" s="2">
        <f>Q21/22*100</f>
        <v>100</v>
      </c>
      <c r="R23" s="2">
        <f>R21/23*100</f>
        <v>86.956521739130437</v>
      </c>
      <c r="S23" s="2">
        <f>S21/18*100</f>
        <v>111.11111111111111</v>
      </c>
      <c r="T23" s="2">
        <f>T21/2*100</f>
        <v>100</v>
      </c>
    </row>
    <row r="24" spans="1:20" ht="27" customHeight="1">
      <c r="A24" s="8">
        <v>2018</v>
      </c>
      <c r="B24" s="1" t="s">
        <v>21</v>
      </c>
      <c r="C24" s="1">
        <f>SUM(D24:T24)</f>
        <v>17</v>
      </c>
      <c r="D24" s="1">
        <v>1</v>
      </c>
      <c r="E24" s="1">
        <v>1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">
        <v>1</v>
      </c>
      <c r="M24" s="1">
        <v>1</v>
      </c>
      <c r="N24" s="1">
        <v>1</v>
      </c>
      <c r="O24" s="1">
        <v>1</v>
      </c>
      <c r="P24" s="1">
        <v>1</v>
      </c>
      <c r="Q24" s="1">
        <v>1</v>
      </c>
      <c r="R24" s="1">
        <v>1</v>
      </c>
      <c r="S24" s="1">
        <v>1</v>
      </c>
      <c r="T24" s="1">
        <v>1</v>
      </c>
    </row>
    <row r="25" spans="1:20" ht="27" customHeight="1">
      <c r="A25" s="8"/>
      <c r="B25" s="1" t="s">
        <v>22</v>
      </c>
      <c r="C25" s="1">
        <v>211</v>
      </c>
      <c r="D25" s="1">
        <v>24</v>
      </c>
      <c r="E25" s="1">
        <v>12</v>
      </c>
      <c r="F25" s="1">
        <v>8</v>
      </c>
      <c r="G25" s="1">
        <v>8</v>
      </c>
      <c r="H25" s="1">
        <v>5</v>
      </c>
      <c r="I25" s="1">
        <v>2</v>
      </c>
      <c r="J25" s="1">
        <v>4</v>
      </c>
      <c r="K25" s="1" t="s">
        <v>25</v>
      </c>
      <c r="L25" s="1">
        <v>31</v>
      </c>
      <c r="M25" s="1">
        <v>11</v>
      </c>
      <c r="N25" s="1">
        <v>12</v>
      </c>
      <c r="O25" s="1">
        <v>15</v>
      </c>
      <c r="P25" s="1">
        <v>14</v>
      </c>
      <c r="Q25" s="1">
        <v>22</v>
      </c>
      <c r="R25" s="1">
        <v>21</v>
      </c>
      <c r="S25" s="1">
        <v>20</v>
      </c>
      <c r="T25" s="1">
        <v>2</v>
      </c>
    </row>
    <row r="26" spans="1:20" ht="27" customHeight="1">
      <c r="A26" s="8"/>
      <c r="B26" s="1" t="s">
        <v>3</v>
      </c>
      <c r="C26" s="1">
        <f>SUM(C24:C25)</f>
        <v>228</v>
      </c>
      <c r="D26" s="1">
        <f t="shared" ref="D26:T26" si="5">SUM(D24:D25)</f>
        <v>25</v>
      </c>
      <c r="E26" s="1">
        <f t="shared" si="5"/>
        <v>13</v>
      </c>
      <c r="F26" s="1">
        <f t="shared" si="5"/>
        <v>9</v>
      </c>
      <c r="G26" s="1">
        <f t="shared" si="5"/>
        <v>9</v>
      </c>
      <c r="H26" s="1">
        <f t="shared" si="5"/>
        <v>6</v>
      </c>
      <c r="I26" s="1">
        <f t="shared" si="5"/>
        <v>3</v>
      </c>
      <c r="J26" s="1">
        <f t="shared" si="5"/>
        <v>5</v>
      </c>
      <c r="K26" s="1">
        <f t="shared" si="5"/>
        <v>1</v>
      </c>
      <c r="L26" s="1">
        <f t="shared" si="5"/>
        <v>32</v>
      </c>
      <c r="M26" s="1">
        <f t="shared" si="5"/>
        <v>12</v>
      </c>
      <c r="N26" s="1">
        <f t="shared" si="5"/>
        <v>13</v>
      </c>
      <c r="O26" s="1">
        <f t="shared" si="5"/>
        <v>16</v>
      </c>
      <c r="P26" s="1">
        <f t="shared" si="5"/>
        <v>15</v>
      </c>
      <c r="Q26" s="1">
        <f t="shared" si="5"/>
        <v>23</v>
      </c>
      <c r="R26" s="1">
        <f t="shared" si="5"/>
        <v>22</v>
      </c>
      <c r="S26" s="1">
        <f t="shared" si="5"/>
        <v>21</v>
      </c>
      <c r="T26" s="1">
        <f t="shared" si="5"/>
        <v>3</v>
      </c>
    </row>
    <row r="27" spans="1:20" ht="27" customHeight="1">
      <c r="A27" s="8"/>
      <c r="B27" s="1" t="s">
        <v>24</v>
      </c>
      <c r="C27" s="2">
        <f>C25/228*100</f>
        <v>92.543859649122808</v>
      </c>
      <c r="D27" s="2">
        <f>D25/25*100</f>
        <v>96</v>
      </c>
      <c r="E27" s="2">
        <f>E25/16*100</f>
        <v>75</v>
      </c>
      <c r="F27" s="2">
        <f>F25/8*100</f>
        <v>100</v>
      </c>
      <c r="G27" s="2">
        <f>G25/10*100</f>
        <v>80</v>
      </c>
      <c r="H27" s="2">
        <f>H25/5*100</f>
        <v>100</v>
      </c>
      <c r="I27" s="2">
        <f>I25/5*100</f>
        <v>40</v>
      </c>
      <c r="J27" s="2">
        <f>J25/5*100</f>
        <v>80</v>
      </c>
      <c r="K27" s="2">
        <v>100</v>
      </c>
      <c r="L27" s="2">
        <f>L25/31*100</f>
        <v>100</v>
      </c>
      <c r="M27" s="2">
        <f>M25/18*100</f>
        <v>61.111111111111114</v>
      </c>
      <c r="N27" s="2">
        <f>N25/11*100</f>
        <v>109.09090909090908</v>
      </c>
      <c r="O27" s="2">
        <f>O25/15*100</f>
        <v>100</v>
      </c>
      <c r="P27" s="2">
        <f>P25/14*100</f>
        <v>100</v>
      </c>
      <c r="Q27" s="2">
        <f>Q25/22*100</f>
        <v>100</v>
      </c>
      <c r="R27" s="2">
        <f>R25/23*100</f>
        <v>91.304347826086953</v>
      </c>
      <c r="S27" s="2">
        <f>S25/18*100</f>
        <v>111.11111111111111</v>
      </c>
      <c r="T27" s="2">
        <f>T25/2*100</f>
        <v>100</v>
      </c>
    </row>
    <row r="28" spans="1:20" ht="27" customHeight="1">
      <c r="A28" s="8">
        <v>2019</v>
      </c>
      <c r="B28" s="1" t="s">
        <v>21</v>
      </c>
      <c r="C28" s="1">
        <f>SUM(D28:T28)</f>
        <v>17</v>
      </c>
      <c r="D28" s="1">
        <v>1</v>
      </c>
      <c r="E28" s="1">
        <v>1</v>
      </c>
      <c r="F28" s="1">
        <v>1</v>
      </c>
      <c r="G28" s="1">
        <v>1</v>
      </c>
      <c r="H28" s="1">
        <v>1</v>
      </c>
      <c r="I28" s="1">
        <v>1</v>
      </c>
      <c r="J28" s="1">
        <v>1</v>
      </c>
      <c r="K28" s="1">
        <v>1</v>
      </c>
      <c r="L28" s="1">
        <v>1</v>
      </c>
      <c r="M28" s="1">
        <v>1</v>
      </c>
      <c r="N28" s="1">
        <v>1</v>
      </c>
      <c r="O28" s="1">
        <v>1</v>
      </c>
      <c r="P28" s="1">
        <v>1</v>
      </c>
      <c r="Q28" s="1">
        <v>1</v>
      </c>
      <c r="R28" s="1">
        <v>1</v>
      </c>
      <c r="S28" s="1">
        <v>1</v>
      </c>
      <c r="T28" s="1">
        <v>1</v>
      </c>
    </row>
    <row r="29" spans="1:20" ht="27" customHeight="1">
      <c r="A29" s="8"/>
      <c r="B29" s="1" t="s">
        <v>22</v>
      </c>
      <c r="C29" s="1">
        <v>214</v>
      </c>
      <c r="D29" s="1">
        <v>24</v>
      </c>
      <c r="E29" s="1">
        <v>13</v>
      </c>
      <c r="F29" s="1">
        <v>8</v>
      </c>
      <c r="G29" s="1">
        <v>8</v>
      </c>
      <c r="H29" s="1">
        <v>5</v>
      </c>
      <c r="I29" s="1">
        <v>2</v>
      </c>
      <c r="J29" s="1">
        <v>4</v>
      </c>
      <c r="K29" s="1" t="s">
        <v>25</v>
      </c>
      <c r="L29" s="1">
        <v>31</v>
      </c>
      <c r="M29" s="1">
        <v>12</v>
      </c>
      <c r="N29" s="1">
        <v>12</v>
      </c>
      <c r="O29" s="1">
        <v>15</v>
      </c>
      <c r="P29" s="1">
        <v>14</v>
      </c>
      <c r="Q29" s="1">
        <v>22</v>
      </c>
      <c r="R29" s="1">
        <v>21</v>
      </c>
      <c r="S29" s="1">
        <v>21</v>
      </c>
      <c r="T29" s="1">
        <v>2</v>
      </c>
    </row>
    <row r="30" spans="1:20" ht="27" customHeight="1">
      <c r="A30" s="8"/>
      <c r="B30" s="1" t="s">
        <v>3</v>
      </c>
      <c r="C30" s="1">
        <f>SUM(C28:C29)</f>
        <v>231</v>
      </c>
      <c r="D30" s="1">
        <f t="shared" ref="D30:T30" si="6">SUM(D28:D29)</f>
        <v>25</v>
      </c>
      <c r="E30" s="1">
        <f t="shared" si="6"/>
        <v>14</v>
      </c>
      <c r="F30" s="1">
        <f t="shared" si="6"/>
        <v>9</v>
      </c>
      <c r="G30" s="1">
        <f t="shared" si="6"/>
        <v>9</v>
      </c>
      <c r="H30" s="1">
        <f t="shared" si="6"/>
        <v>6</v>
      </c>
      <c r="I30" s="1">
        <f t="shared" si="6"/>
        <v>3</v>
      </c>
      <c r="J30" s="1">
        <f t="shared" si="6"/>
        <v>5</v>
      </c>
      <c r="K30" s="1">
        <f t="shared" si="6"/>
        <v>1</v>
      </c>
      <c r="L30" s="1">
        <f t="shared" si="6"/>
        <v>32</v>
      </c>
      <c r="M30" s="1">
        <f t="shared" si="6"/>
        <v>13</v>
      </c>
      <c r="N30" s="1">
        <f t="shared" si="6"/>
        <v>13</v>
      </c>
      <c r="O30" s="1">
        <f t="shared" si="6"/>
        <v>16</v>
      </c>
      <c r="P30" s="1">
        <f t="shared" si="6"/>
        <v>15</v>
      </c>
      <c r="Q30" s="1">
        <f t="shared" si="6"/>
        <v>23</v>
      </c>
      <c r="R30" s="1">
        <f t="shared" si="6"/>
        <v>22</v>
      </c>
      <c r="S30" s="1">
        <f t="shared" si="6"/>
        <v>22</v>
      </c>
      <c r="T30" s="1">
        <f t="shared" si="6"/>
        <v>3</v>
      </c>
    </row>
    <row r="31" spans="1:20" ht="27" customHeight="1">
      <c r="A31" s="8"/>
      <c r="B31" s="1" t="s">
        <v>24</v>
      </c>
      <c r="C31" s="2">
        <f>C29/228*100</f>
        <v>93.859649122807014</v>
      </c>
      <c r="D31" s="2">
        <f>D29/25*100</f>
        <v>96</v>
      </c>
      <c r="E31" s="2">
        <f>E29/16*100</f>
        <v>81.25</v>
      </c>
      <c r="F31" s="2">
        <f>F29/8*100</f>
        <v>100</v>
      </c>
      <c r="G31" s="2">
        <f>G29/10*100</f>
        <v>80</v>
      </c>
      <c r="H31" s="2">
        <f>H29/5*100</f>
        <v>100</v>
      </c>
      <c r="I31" s="2">
        <f>I29/5*100</f>
        <v>40</v>
      </c>
      <c r="J31" s="2">
        <f>J29/5*100</f>
        <v>80</v>
      </c>
      <c r="K31" s="2">
        <v>100</v>
      </c>
      <c r="L31" s="2">
        <f>L29/31*100</f>
        <v>100</v>
      </c>
      <c r="M31" s="2">
        <f>M29/18*100</f>
        <v>66.666666666666657</v>
      </c>
      <c r="N31" s="2">
        <f>N29/11*100</f>
        <v>109.09090909090908</v>
      </c>
      <c r="O31" s="2">
        <f>O29/15*100</f>
        <v>100</v>
      </c>
      <c r="P31" s="2">
        <f>P29/14*100</f>
        <v>100</v>
      </c>
      <c r="Q31" s="2">
        <f>Q29/22*100</f>
        <v>100</v>
      </c>
      <c r="R31" s="2">
        <f>R29/23*100</f>
        <v>91.304347826086953</v>
      </c>
      <c r="S31" s="2">
        <f>S29/18*100</f>
        <v>116.66666666666667</v>
      </c>
      <c r="T31" s="2">
        <f>T29/2*100</f>
        <v>100</v>
      </c>
    </row>
    <row r="32" spans="1:20" ht="27" customHeight="1">
      <c r="A32" s="8">
        <v>2020</v>
      </c>
      <c r="B32" s="1" t="s">
        <v>21</v>
      </c>
      <c r="C32" s="1">
        <f>SUM(D32:T32)</f>
        <v>17</v>
      </c>
      <c r="D32" s="1">
        <v>1</v>
      </c>
      <c r="E32" s="1">
        <v>1</v>
      </c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1</v>
      </c>
      <c r="N32" s="1">
        <v>1</v>
      </c>
      <c r="O32" s="1">
        <v>1</v>
      </c>
      <c r="P32" s="1">
        <v>1</v>
      </c>
      <c r="Q32" s="1">
        <v>1</v>
      </c>
      <c r="R32" s="1">
        <v>1</v>
      </c>
      <c r="S32" s="1">
        <v>1</v>
      </c>
      <c r="T32" s="1">
        <v>1</v>
      </c>
    </row>
    <row r="33" spans="1:20" ht="27" customHeight="1">
      <c r="A33" s="8"/>
      <c r="B33" s="1" t="s">
        <v>22</v>
      </c>
      <c r="C33" s="1">
        <v>219</v>
      </c>
      <c r="D33" s="1">
        <v>24</v>
      </c>
      <c r="E33" s="1">
        <v>15</v>
      </c>
      <c r="F33" s="1">
        <v>8</v>
      </c>
      <c r="G33" s="1">
        <v>9</v>
      </c>
      <c r="H33" s="1">
        <v>5</v>
      </c>
      <c r="I33" s="1">
        <v>2</v>
      </c>
      <c r="J33" s="1">
        <v>5</v>
      </c>
      <c r="K33" s="1" t="s">
        <v>25</v>
      </c>
      <c r="L33" s="1">
        <v>32</v>
      </c>
      <c r="M33" s="1">
        <v>12</v>
      </c>
      <c r="N33" s="1">
        <v>12</v>
      </c>
      <c r="O33" s="1">
        <v>15</v>
      </c>
      <c r="P33" s="1">
        <v>14</v>
      </c>
      <c r="Q33" s="1">
        <v>22</v>
      </c>
      <c r="R33" s="1">
        <v>21</v>
      </c>
      <c r="S33" s="1">
        <v>21</v>
      </c>
      <c r="T33" s="1">
        <v>2</v>
      </c>
    </row>
    <row r="34" spans="1:20" ht="27" customHeight="1">
      <c r="A34" s="8"/>
      <c r="B34" s="1" t="s">
        <v>3</v>
      </c>
      <c r="C34" s="1">
        <f>SUM(C32:C33)</f>
        <v>236</v>
      </c>
      <c r="D34" s="1">
        <f t="shared" ref="D34:T34" si="7">SUM(D32:D33)</f>
        <v>25</v>
      </c>
      <c r="E34" s="1">
        <f t="shared" si="7"/>
        <v>16</v>
      </c>
      <c r="F34" s="1">
        <f t="shared" si="7"/>
        <v>9</v>
      </c>
      <c r="G34" s="1">
        <f t="shared" si="7"/>
        <v>10</v>
      </c>
      <c r="H34" s="1">
        <f t="shared" si="7"/>
        <v>6</v>
      </c>
      <c r="I34" s="1">
        <f t="shared" si="7"/>
        <v>3</v>
      </c>
      <c r="J34" s="1">
        <f t="shared" si="7"/>
        <v>6</v>
      </c>
      <c r="K34" s="1">
        <f t="shared" si="7"/>
        <v>1</v>
      </c>
      <c r="L34" s="1">
        <f t="shared" si="7"/>
        <v>33</v>
      </c>
      <c r="M34" s="1">
        <f t="shared" si="7"/>
        <v>13</v>
      </c>
      <c r="N34" s="1">
        <f t="shared" si="7"/>
        <v>13</v>
      </c>
      <c r="O34" s="1">
        <f t="shared" si="7"/>
        <v>16</v>
      </c>
      <c r="P34" s="1">
        <f t="shared" si="7"/>
        <v>15</v>
      </c>
      <c r="Q34" s="1">
        <f t="shared" si="7"/>
        <v>23</v>
      </c>
      <c r="R34" s="1">
        <f t="shared" si="7"/>
        <v>22</v>
      </c>
      <c r="S34" s="1">
        <f t="shared" si="7"/>
        <v>22</v>
      </c>
      <c r="T34" s="1">
        <f t="shared" si="7"/>
        <v>3</v>
      </c>
    </row>
    <row r="35" spans="1:20" ht="27" customHeight="1">
      <c r="A35" s="8"/>
      <c r="B35" s="1" t="s">
        <v>24</v>
      </c>
      <c r="C35" s="2">
        <f>C33/228*100</f>
        <v>96.05263157894737</v>
      </c>
      <c r="D35" s="2">
        <f>D33/25*100</f>
        <v>96</v>
      </c>
      <c r="E35" s="2">
        <f>E33/16*100</f>
        <v>93.75</v>
      </c>
      <c r="F35" s="2">
        <f>F33/8*100</f>
        <v>100</v>
      </c>
      <c r="G35" s="2">
        <f>G33/10*100</f>
        <v>90</v>
      </c>
      <c r="H35" s="2">
        <f>H33/5*100</f>
        <v>100</v>
      </c>
      <c r="I35" s="2">
        <f>I33/5*100</f>
        <v>40</v>
      </c>
      <c r="J35" s="2">
        <f>J33/5*100</f>
        <v>100</v>
      </c>
      <c r="K35" s="2">
        <v>100</v>
      </c>
      <c r="L35" s="2">
        <f>L33/31*100</f>
        <v>103.2258064516129</v>
      </c>
      <c r="M35" s="2">
        <f>M33/18*100</f>
        <v>66.666666666666657</v>
      </c>
      <c r="N35" s="2">
        <f>N33/11*100</f>
        <v>109.09090909090908</v>
      </c>
      <c r="O35" s="2">
        <f>O33/15*100</f>
        <v>100</v>
      </c>
      <c r="P35" s="2">
        <f>P33/14*100</f>
        <v>100</v>
      </c>
      <c r="Q35" s="2">
        <f>Q33/22*100</f>
        <v>100</v>
      </c>
      <c r="R35" s="2">
        <f>R33/23*100</f>
        <v>91.304347826086953</v>
      </c>
      <c r="S35" s="2">
        <f>S33/18*100</f>
        <v>116.66666666666667</v>
      </c>
      <c r="T35" s="2">
        <f>T33/2*100</f>
        <v>100</v>
      </c>
    </row>
    <row r="36" spans="1:20" ht="27" customHeight="1">
      <c r="A36" s="8">
        <v>2021</v>
      </c>
      <c r="B36" s="1" t="s">
        <v>21</v>
      </c>
      <c r="C36" s="1">
        <f>SUM(D36:T36)</f>
        <v>17</v>
      </c>
      <c r="D36" s="1">
        <v>1</v>
      </c>
      <c r="E36" s="1">
        <v>1</v>
      </c>
      <c r="F36" s="1">
        <v>1</v>
      </c>
      <c r="G36" s="1">
        <v>1</v>
      </c>
      <c r="H36" s="1">
        <v>1</v>
      </c>
      <c r="I36" s="1">
        <v>1</v>
      </c>
      <c r="J36" s="1">
        <v>1</v>
      </c>
      <c r="K36" s="1">
        <v>1</v>
      </c>
      <c r="L36" s="1">
        <v>1</v>
      </c>
      <c r="M36" s="1">
        <v>1</v>
      </c>
      <c r="N36" s="1">
        <v>1</v>
      </c>
      <c r="O36" s="1">
        <v>1</v>
      </c>
      <c r="P36" s="1">
        <v>1</v>
      </c>
      <c r="Q36" s="1">
        <v>1</v>
      </c>
      <c r="R36" s="1">
        <v>1</v>
      </c>
      <c r="S36" s="1">
        <v>1</v>
      </c>
      <c r="T36" s="1">
        <v>1</v>
      </c>
    </row>
    <row r="37" spans="1:20" ht="27" customHeight="1">
      <c r="A37" s="8"/>
      <c r="B37" s="1" t="s">
        <v>22</v>
      </c>
      <c r="C37" s="1">
        <v>219</v>
      </c>
      <c r="D37" s="1">
        <v>24</v>
      </c>
      <c r="E37" s="1">
        <v>15</v>
      </c>
      <c r="F37" s="1">
        <v>8</v>
      </c>
      <c r="G37" s="1">
        <v>9</v>
      </c>
      <c r="H37" s="1">
        <v>5</v>
      </c>
      <c r="I37" s="1">
        <v>2</v>
      </c>
      <c r="J37" s="1">
        <v>5</v>
      </c>
      <c r="K37" s="1">
        <v>0</v>
      </c>
      <c r="L37" s="1">
        <v>32</v>
      </c>
      <c r="M37" s="1">
        <v>13</v>
      </c>
      <c r="N37" s="1">
        <v>12</v>
      </c>
      <c r="O37" s="1">
        <v>15</v>
      </c>
      <c r="P37" s="1">
        <v>14</v>
      </c>
      <c r="Q37" s="1">
        <v>22</v>
      </c>
      <c r="R37" s="1">
        <v>22</v>
      </c>
      <c r="S37" s="1">
        <v>21</v>
      </c>
      <c r="T37" s="1">
        <v>2</v>
      </c>
    </row>
    <row r="38" spans="1:20" ht="27" customHeight="1">
      <c r="A38" s="8"/>
      <c r="B38" s="1" t="s">
        <v>3</v>
      </c>
      <c r="C38" s="1">
        <f>SUM(C36:C37)</f>
        <v>236</v>
      </c>
      <c r="D38" s="1">
        <v>25</v>
      </c>
      <c r="E38" s="1">
        <v>16</v>
      </c>
      <c r="F38" s="1">
        <v>9</v>
      </c>
      <c r="G38" s="1">
        <v>10</v>
      </c>
      <c r="H38" s="1">
        <v>6</v>
      </c>
      <c r="I38" s="1">
        <v>3</v>
      </c>
      <c r="J38" s="1">
        <v>6</v>
      </c>
      <c r="K38" s="1">
        <v>1</v>
      </c>
      <c r="L38" s="1">
        <v>33</v>
      </c>
      <c r="M38" s="1">
        <v>14</v>
      </c>
      <c r="N38" s="1">
        <v>13</v>
      </c>
      <c r="O38" s="1">
        <v>16</v>
      </c>
      <c r="P38" s="1">
        <v>15</v>
      </c>
      <c r="Q38" s="1">
        <v>23</v>
      </c>
      <c r="R38" s="1">
        <v>23</v>
      </c>
      <c r="S38" s="1">
        <v>22</v>
      </c>
      <c r="T38" s="1">
        <v>3</v>
      </c>
    </row>
    <row r="39" spans="1:20" ht="26.25" customHeight="1">
      <c r="A39" s="8"/>
      <c r="B39" s="1" t="s">
        <v>24</v>
      </c>
      <c r="C39" s="2">
        <f>C37/228*100</f>
        <v>96.05263157894737</v>
      </c>
      <c r="D39" s="1">
        <v>96.2</v>
      </c>
      <c r="E39" s="1">
        <v>94.1</v>
      </c>
      <c r="F39" s="1">
        <v>100</v>
      </c>
      <c r="G39" s="1">
        <v>81.8</v>
      </c>
      <c r="H39" s="1">
        <v>100</v>
      </c>
      <c r="I39" s="1">
        <v>50</v>
      </c>
      <c r="J39" s="1">
        <v>83.3</v>
      </c>
      <c r="K39" s="1">
        <v>100</v>
      </c>
      <c r="L39" s="1">
        <v>100</v>
      </c>
      <c r="M39" s="1">
        <v>73.7</v>
      </c>
      <c r="N39" s="1">
        <v>100</v>
      </c>
      <c r="O39" s="1">
        <v>100</v>
      </c>
      <c r="P39" s="1">
        <v>100</v>
      </c>
      <c r="Q39" s="1">
        <v>100</v>
      </c>
      <c r="R39" s="1">
        <v>95.8</v>
      </c>
      <c r="S39" s="1">
        <v>100</v>
      </c>
      <c r="T39" s="1">
        <v>100</v>
      </c>
    </row>
    <row r="40" spans="1:20" s="11" customFormat="1" ht="26.25" customHeight="1">
      <c r="A40" s="8">
        <v>2022</v>
      </c>
      <c r="B40" s="1" t="s">
        <v>21</v>
      </c>
      <c r="C40" s="1">
        <v>17</v>
      </c>
      <c r="D40" s="1">
        <v>1</v>
      </c>
      <c r="E40" s="1">
        <v>1</v>
      </c>
      <c r="F40" s="1">
        <v>1</v>
      </c>
      <c r="G40" s="1">
        <v>1</v>
      </c>
      <c r="H40" s="1">
        <v>1</v>
      </c>
      <c r="I40" s="1">
        <v>1</v>
      </c>
      <c r="J40" s="1">
        <v>1</v>
      </c>
      <c r="K40" s="1">
        <v>1</v>
      </c>
      <c r="L40" s="1">
        <v>1</v>
      </c>
      <c r="M40" s="1">
        <v>1</v>
      </c>
      <c r="N40" s="1">
        <v>1</v>
      </c>
      <c r="O40" s="1">
        <v>1</v>
      </c>
      <c r="P40" s="1">
        <v>1</v>
      </c>
      <c r="Q40" s="1">
        <v>1</v>
      </c>
      <c r="R40" s="1">
        <v>1</v>
      </c>
      <c r="S40" s="1">
        <v>1</v>
      </c>
      <c r="T40" s="1">
        <v>1</v>
      </c>
    </row>
    <row r="41" spans="1:20" s="11" customFormat="1" ht="26.25" customHeight="1">
      <c r="A41" s="1"/>
      <c r="B41" s="1" t="s">
        <v>22</v>
      </c>
      <c r="C41" s="1">
        <f>SUM(D$42:T$42)</f>
        <v>240</v>
      </c>
      <c r="D41" s="1">
        <v>25</v>
      </c>
      <c r="E41" s="1">
        <v>15</v>
      </c>
      <c r="F41" s="1">
        <v>8</v>
      </c>
      <c r="G41" s="1">
        <v>10</v>
      </c>
      <c r="H41" s="1">
        <v>5</v>
      </c>
      <c r="I41" s="1">
        <v>2</v>
      </c>
      <c r="J41" s="1">
        <v>5</v>
      </c>
      <c r="K41" s="1">
        <v>0</v>
      </c>
      <c r="L41" s="1">
        <v>32</v>
      </c>
      <c r="M41" s="1">
        <v>13</v>
      </c>
      <c r="N41" s="1">
        <v>12</v>
      </c>
      <c r="O41" s="1">
        <v>15</v>
      </c>
      <c r="P41" s="1">
        <v>14</v>
      </c>
      <c r="Q41" s="1">
        <v>22</v>
      </c>
      <c r="R41" s="1">
        <v>22</v>
      </c>
      <c r="S41" s="1">
        <v>21</v>
      </c>
      <c r="T41" s="1">
        <v>2</v>
      </c>
    </row>
    <row r="42" spans="1:20" s="11" customFormat="1" ht="26.25" customHeight="1">
      <c r="A42" s="1"/>
      <c r="B42" s="1" t="s">
        <v>3</v>
      </c>
      <c r="C42" s="1">
        <v>240</v>
      </c>
      <c r="D42" s="1">
        <v>26</v>
      </c>
      <c r="E42" s="1">
        <v>16</v>
      </c>
      <c r="F42" s="1">
        <v>9</v>
      </c>
      <c r="G42" s="1">
        <v>11</v>
      </c>
      <c r="H42" s="1">
        <v>6</v>
      </c>
      <c r="I42" s="1">
        <v>3</v>
      </c>
      <c r="J42" s="1">
        <v>6</v>
      </c>
      <c r="K42" s="1">
        <v>1</v>
      </c>
      <c r="L42" s="1">
        <v>33</v>
      </c>
      <c r="M42" s="1">
        <v>14</v>
      </c>
      <c r="N42" s="1">
        <v>13</v>
      </c>
      <c r="O42" s="1">
        <v>16</v>
      </c>
      <c r="P42" s="1">
        <v>15</v>
      </c>
      <c r="Q42" s="1">
        <v>23</v>
      </c>
      <c r="R42" s="1">
        <v>23</v>
      </c>
      <c r="S42" s="1">
        <v>22</v>
      </c>
      <c r="T42" s="1">
        <v>3</v>
      </c>
    </row>
    <row r="43" spans="1:20" s="11" customFormat="1" ht="26.25" customHeight="1">
      <c r="A43" s="1"/>
      <c r="B43" s="1" t="s">
        <v>24</v>
      </c>
      <c r="C43" s="13">
        <v>94.7</v>
      </c>
      <c r="D43" s="13">
        <v>96.2</v>
      </c>
      <c r="E43" s="13">
        <v>94.1</v>
      </c>
      <c r="F43" s="13">
        <v>100</v>
      </c>
      <c r="G43" s="13">
        <v>90.9</v>
      </c>
      <c r="H43" s="13">
        <v>100</v>
      </c>
      <c r="I43" s="13">
        <v>50</v>
      </c>
      <c r="J43" s="13">
        <v>83.3</v>
      </c>
      <c r="K43" s="13">
        <v>100</v>
      </c>
      <c r="L43" s="13">
        <v>100</v>
      </c>
      <c r="M43" s="13">
        <v>73.7</v>
      </c>
      <c r="N43" s="13">
        <v>100</v>
      </c>
      <c r="O43" s="13">
        <v>100</v>
      </c>
      <c r="P43" s="13">
        <v>100</v>
      </c>
      <c r="Q43" s="13">
        <v>100</v>
      </c>
      <c r="R43" s="13">
        <v>95.8</v>
      </c>
      <c r="S43" s="13">
        <v>100</v>
      </c>
      <c r="T43" s="13">
        <v>100</v>
      </c>
    </row>
    <row r="44" spans="1:20" ht="27" customHeight="1">
      <c r="A44" s="7" t="s">
        <v>26</v>
      </c>
    </row>
  </sheetData>
  <mergeCells count="1">
    <mergeCell ref="A1:T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2023-05-30T07:50:38Z</dcterms:modified>
</cp:coreProperties>
</file>